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010" tabRatio="904" activeTab="0"/>
  </bookViews>
  <sheets>
    <sheet name="Income Statement" sheetId="1" r:id="rId1"/>
    <sheet name="Balance Sheet" sheetId="2" r:id="rId2"/>
    <sheet name="Changes in Equity" sheetId="3" r:id="rId3"/>
    <sheet name="Cashflow" sheetId="4" r:id="rId4"/>
  </sheets>
  <definedNames>
    <definedName name="_xlnm.Print_Area" localSheetId="1">'Balance Sheet'!$A$1:$E$52</definedName>
    <definedName name="_xlnm.Print_Area" localSheetId="3">'Cashflow'!$A$1:$C$58</definedName>
    <definedName name="_xlnm.Print_Area" localSheetId="2">'Changes in Equity'!$A$1:$G$28</definedName>
    <definedName name="_xlnm.Print_Area" localSheetId="0">'Income Statement'!$A$1:$D$50</definedName>
  </definedNames>
  <calcPr fullCalcOnLoad="1"/>
</workbook>
</file>

<file path=xl/sharedStrings.xml><?xml version="1.0" encoding="utf-8"?>
<sst xmlns="http://schemas.openxmlformats.org/spreadsheetml/2006/main" count="124" uniqueCount="105">
  <si>
    <t>Revenue</t>
  </si>
  <si>
    <t>Taxation</t>
  </si>
  <si>
    <t>RM '000</t>
  </si>
  <si>
    <t>Note:</t>
  </si>
  <si>
    <t>Inventories</t>
  </si>
  <si>
    <t>Total</t>
  </si>
  <si>
    <t>RM'000</t>
  </si>
  <si>
    <t>Current Assets</t>
  </si>
  <si>
    <t>Receivables</t>
  </si>
  <si>
    <t>Current Liabilities</t>
  </si>
  <si>
    <t>Payables</t>
  </si>
  <si>
    <t>Financed By:</t>
  </si>
  <si>
    <t>Property, plant and equipment</t>
  </si>
  <si>
    <t>Short term deposits with licensed banks</t>
  </si>
  <si>
    <t>Deferred taxation</t>
  </si>
  <si>
    <t>Distributable</t>
  </si>
  <si>
    <t>Note</t>
  </si>
  <si>
    <t>B5</t>
  </si>
  <si>
    <t>Operating expense</t>
  </si>
  <si>
    <t>Other operating income</t>
  </si>
  <si>
    <t>Profit from operations</t>
  </si>
  <si>
    <t>Finance costs</t>
  </si>
  <si>
    <t>UNAUDITED CONDENSED PROFORMA CONSOLIDATED BALANCE SHEET</t>
  </si>
  <si>
    <t>Investment in associated company</t>
  </si>
  <si>
    <t>Cash and bank balances</t>
  </si>
  <si>
    <t>Short term borrowings</t>
  </si>
  <si>
    <t>Share capital</t>
  </si>
  <si>
    <t>Shareholders' funds</t>
  </si>
  <si>
    <t>B9</t>
  </si>
  <si>
    <t>Long term borrowings</t>
  </si>
  <si>
    <t>Non current liabilities</t>
  </si>
  <si>
    <t>Net tangible assets per share (RM)</t>
  </si>
  <si>
    <t>Issue of shares on</t>
  </si>
  <si>
    <t>acquisition of subsidiary</t>
  </si>
  <si>
    <t>companies</t>
  </si>
  <si>
    <t>B12</t>
  </si>
  <si>
    <t>A8</t>
  </si>
  <si>
    <t>UNAUDITED GROUP</t>
  </si>
  <si>
    <t>retained profits</t>
  </si>
  <si>
    <t xml:space="preserve">Proforma Consolidated Income Statement </t>
  </si>
  <si>
    <t>Basic earnings per share (sen)</t>
  </si>
  <si>
    <t>UNAUDITED CONDENSED PROFORMA CONSOLIDATED CASH FLOW STATEMENT</t>
  </si>
  <si>
    <t>CASH FLOW FROM OPERATING ACTIVITIES</t>
  </si>
  <si>
    <t>Depreciation</t>
  </si>
  <si>
    <t>Interest expense</t>
  </si>
  <si>
    <t>Interest income</t>
  </si>
  <si>
    <t>Operating profit before working capital changes</t>
  </si>
  <si>
    <t>Decrease/ (increase) in trade and other receivables</t>
  </si>
  <si>
    <t>Increase / (decrease) in trade and other payables</t>
  </si>
  <si>
    <t>Cash generated from/(used in) operations</t>
  </si>
  <si>
    <t>Tax paid</t>
  </si>
  <si>
    <t>Interest paid</t>
  </si>
  <si>
    <t>Net cash generated from/(used in) operating activities</t>
  </si>
  <si>
    <t>CASH FLOW FROM INVESTING ACTIVITIES</t>
  </si>
  <si>
    <t>Cash flow on acquisition of subsidiary company</t>
  </si>
  <si>
    <t>Purchase of property, plant and equipment</t>
  </si>
  <si>
    <t>Proceeds from disposal of property, plant and equipment</t>
  </si>
  <si>
    <t>Interest received</t>
  </si>
  <si>
    <t>Net cash generated from/(used in) investing activities</t>
  </si>
  <si>
    <t>CASH FLOW FROM FINANCING ACTIVITIES</t>
  </si>
  <si>
    <t>Proceeds from issuance of shares</t>
  </si>
  <si>
    <t>Drawndown of hire purchase and lease financing</t>
  </si>
  <si>
    <t>Interest paid on hire purchase and lease</t>
  </si>
  <si>
    <t>Interest paid on term loans</t>
  </si>
  <si>
    <t>Repayment of hire purchase and lease</t>
  </si>
  <si>
    <t>Repayment of term loans</t>
  </si>
  <si>
    <t>Net cash (used in)/ generated from financing activities</t>
  </si>
  <si>
    <t>NET INCREASE/(DECREASE) IN CASH AND CASH EQUIVALENTS</t>
  </si>
  <si>
    <t>CASH AND CASH EQUIVALENTS AT BEGINNING OF YEAR</t>
  </si>
  <si>
    <t>#</t>
  </si>
  <si>
    <t>CASH AND CASH EQUIVALENTS AT END OF YEAR</t>
  </si>
  <si>
    <t>Cash and cash equivalents comprise:</t>
  </si>
  <si>
    <t>Short terms deposits with licensed banks</t>
  </si>
  <si>
    <t># Denotes RM 2.00</t>
  </si>
  <si>
    <t>Decrease/ (increase) in inventories</t>
  </si>
  <si>
    <t>Adjustments for:</t>
  </si>
  <si>
    <t>Gain on disposal of property, plant and equipment</t>
  </si>
  <si>
    <t>APB RESOURCES BERHAD</t>
  </si>
  <si>
    <t>(COMPANY NO: 564838-V)</t>
  </si>
  <si>
    <t>UNAUDITED CONDENSED PROFORMA CONSOLIDATED INCOME STATEMENT FOR THE QUARTER ENDED 31 DECEMBER 2003</t>
  </si>
  <si>
    <t>31st December 2003</t>
  </si>
  <si>
    <t>Listing expenses written off</t>
  </si>
  <si>
    <t>Loss on transfer of NCK</t>
  </si>
  <si>
    <t>There was no preceding quarter's results as this is the first quarterly results announced by the group in compliance with the Bursa Malaysia requirements in conjunction with its listing on the Main Board of Bursa Malaysia.</t>
  </si>
  <si>
    <t>AS AT 31ST DECEMBER 2003</t>
  </si>
  <si>
    <t>Goodwill on consolidation</t>
  </si>
  <si>
    <t>Other investments</t>
  </si>
  <si>
    <t>Net current assets</t>
  </si>
  <si>
    <t>Preference shares</t>
  </si>
  <si>
    <t>Accumulated loss</t>
  </si>
  <si>
    <t>The acquisition of the subsidiary companies for the purpose of listing of APB Resources Berhad on the Main Board of Bursa Malaysia was completed on 30 March 2004.</t>
  </si>
  <si>
    <t>At 30 September 2003</t>
  </si>
  <si>
    <t>At 31st December 2003</t>
  </si>
  <si>
    <t>Loss for the quarter</t>
  </si>
  <si>
    <t>UNAUDITED CONDENSED PROFORMA CONSOLIDATED STATEMENT OF CHANGES IN EQUITY FOR THE QUARTER ENDED 31ST DECEMBER 2003</t>
  </si>
  <si>
    <t xml:space="preserve">                         FOR THE QUARTER ENDED 31ST DECEMBER 2003</t>
  </si>
  <si>
    <t>Increase/ (decrease) in short term borrowings</t>
  </si>
  <si>
    <t>Preacquisition profits</t>
  </si>
  <si>
    <t>Loss after taxation</t>
  </si>
  <si>
    <t>Loss before taxation</t>
  </si>
  <si>
    <t>Loss before taxation (APB Company level)</t>
  </si>
  <si>
    <t>Loss after pre-acquisition profits</t>
  </si>
  <si>
    <t>Fully diluted earnings per share (sen)</t>
  </si>
  <si>
    <t>Cost of sales</t>
  </si>
  <si>
    <t>Gross profit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</si>
</sst>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s>
  <fonts count="10">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u val="singleAccounting"/>
      <sz val="10"/>
      <name val="Tahoma"/>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74" fontId="2" fillId="0" borderId="0" xfId="15" applyNumberFormat="1" applyFont="1" applyBorder="1" applyAlignment="1">
      <alignment vertical="top"/>
    </xf>
    <xf numFmtId="174" fontId="2" fillId="0" borderId="1" xfId="15" applyNumberFormat="1" applyFont="1" applyBorder="1" applyAlignment="1">
      <alignment vertical="top"/>
    </xf>
    <xf numFmtId="0" fontId="4" fillId="0" borderId="0" xfId="0" applyFont="1" applyAlignment="1">
      <alignment vertical="top"/>
    </xf>
    <xf numFmtId="174" fontId="2" fillId="0" borderId="0" xfId="0" applyNumberFormat="1" applyFont="1" applyAlignment="1">
      <alignment vertical="top"/>
    </xf>
    <xf numFmtId="174" fontId="2" fillId="0" borderId="2" xfId="15" applyNumberFormat="1" applyFont="1" applyBorder="1" applyAlignment="1">
      <alignment vertical="top"/>
    </xf>
    <xf numFmtId="174" fontId="2" fillId="0" borderId="0" xfId="15" applyNumberFormat="1" applyFont="1" applyAlignment="1">
      <alignment vertical="top"/>
    </xf>
    <xf numFmtId="174"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171" fontId="2" fillId="0" borderId="0" xfId="15" applyFont="1" applyAlignment="1">
      <alignment vertical="top"/>
    </xf>
    <xf numFmtId="169" fontId="2" fillId="0" borderId="0" xfId="15" applyNumberFormat="1" applyFont="1" applyAlignment="1">
      <alignment vertical="top"/>
    </xf>
    <xf numFmtId="37" fontId="2" fillId="0" borderId="3" xfId="0" applyNumberFormat="1" applyFont="1" applyBorder="1" applyAlignment="1">
      <alignment vertical="top"/>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74" fontId="2" fillId="0" borderId="0" xfId="15" applyNumberFormat="1" applyFont="1" applyAlignment="1">
      <alignment horizontal="center" vertical="top"/>
    </xf>
    <xf numFmtId="0" fontId="2" fillId="0" borderId="1" xfId="0" applyFont="1" applyBorder="1" applyAlignment="1">
      <alignment vertical="top"/>
    </xf>
    <xf numFmtId="174" fontId="2" fillId="0" borderId="0" xfId="15" applyNumberFormat="1" applyFont="1" applyAlignment="1">
      <alignment horizontal="right" vertical="top"/>
    </xf>
    <xf numFmtId="171" fontId="2" fillId="0" borderId="0" xfId="15" applyFont="1" applyAlignment="1">
      <alignment horizontal="right" vertical="top"/>
    </xf>
    <xf numFmtId="174" fontId="2" fillId="0" borderId="4" xfId="0" applyNumberFormat="1" applyFont="1" applyBorder="1" applyAlignment="1">
      <alignment vertical="top"/>
    </xf>
    <xf numFmtId="172" fontId="2" fillId="0" borderId="0" xfId="15" applyNumberFormat="1" applyFont="1" applyAlignment="1">
      <alignment horizontal="center" vertical="top"/>
    </xf>
    <xf numFmtId="0" fontId="8" fillId="0" borderId="0" xfId="0" applyFont="1" applyAlignment="1">
      <alignment vertical="top"/>
    </xf>
    <xf numFmtId="174" fontId="2" fillId="0" borderId="0" xfId="0" applyNumberFormat="1" applyFont="1" applyAlignment="1">
      <alignment horizontal="center" vertical="top"/>
    </xf>
    <xf numFmtId="0" fontId="3" fillId="0" borderId="0" xfId="0" applyFont="1" applyAlignment="1">
      <alignment vertical="top"/>
    </xf>
    <xf numFmtId="174" fontId="2" fillId="0" borderId="1" xfId="15" applyNumberFormat="1" applyFont="1" applyBorder="1" applyAlignment="1">
      <alignment horizontal="center" vertical="top"/>
    </xf>
    <xf numFmtId="174" fontId="2" fillId="0" borderId="3" xfId="15" applyNumberFormat="1" applyFont="1" applyBorder="1" applyAlignment="1">
      <alignment horizontal="center" vertical="top"/>
    </xf>
    <xf numFmtId="174" fontId="2" fillId="0" borderId="4" xfId="15" applyNumberFormat="1" applyFont="1" applyBorder="1" applyAlignment="1">
      <alignment horizontal="center" vertical="top"/>
    </xf>
    <xf numFmtId="37" fontId="3" fillId="0" borderId="0" xfId="0" applyNumberFormat="1" applyFont="1" applyAlignment="1">
      <alignment horizontal="right" vertical="top"/>
    </xf>
    <xf numFmtId="171" fontId="3" fillId="0" borderId="0" xfId="15" applyFont="1" applyAlignment="1">
      <alignment horizontal="right" vertical="top"/>
    </xf>
    <xf numFmtId="0" fontId="2" fillId="0" borderId="0" xfId="0" applyFont="1" applyAlignment="1">
      <alignment horizontal="right" vertical="top"/>
    </xf>
    <xf numFmtId="0" fontId="2" fillId="0" borderId="0" xfId="0" applyFont="1" applyBorder="1" applyAlignment="1">
      <alignment horizontal="right" vertical="top"/>
    </xf>
    <xf numFmtId="174" fontId="9" fillId="0" borderId="1" xfId="15" applyNumberFormat="1" applyFont="1" applyBorder="1" applyAlignment="1">
      <alignment vertical="top"/>
    </xf>
    <xf numFmtId="0" fontId="3" fillId="0" borderId="0" xfId="0" applyFont="1" applyAlignment="1">
      <alignment horizontal="right" vertical="top" wrapText="1"/>
    </xf>
    <xf numFmtId="0" fontId="3" fillId="0" borderId="0" xfId="0" applyFont="1" applyAlignment="1">
      <alignment horizontal="right" vertical="top"/>
    </xf>
    <xf numFmtId="192" fontId="2" fillId="0" borderId="0" xfId="15" applyNumberFormat="1" applyFont="1" applyAlignment="1">
      <alignment horizontal="right" vertical="top"/>
    </xf>
    <xf numFmtId="0" fontId="1" fillId="0" borderId="0" xfId="0" applyFont="1" applyAlignment="1">
      <alignment horizontal="center" vertical="top"/>
    </xf>
    <xf numFmtId="0" fontId="2" fillId="0" borderId="0" xfId="0" applyFont="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center" vertical="top"/>
    </xf>
    <xf numFmtId="0" fontId="4" fillId="0" borderId="0" xfId="0" applyFont="1" applyBorder="1" applyAlignment="1">
      <alignment horizontal="center" vertical="top"/>
    </xf>
    <xf numFmtId="171" fontId="2" fillId="0" borderId="0" xfId="15" applyFont="1" applyBorder="1" applyAlignment="1">
      <alignment horizontal="right" vertical="top"/>
    </xf>
    <xf numFmtId="15" fontId="3" fillId="0" borderId="0" xfId="0" applyNumberFormat="1" applyFont="1" applyBorder="1" applyAlignment="1" quotePrefix="1">
      <alignment horizontal="center" vertical="top"/>
    </xf>
    <xf numFmtId="174" fontId="2" fillId="0" borderId="0" xfId="0" applyNumberFormat="1" applyFont="1" applyBorder="1" applyAlignment="1">
      <alignment vertical="top"/>
    </xf>
    <xf numFmtId="2" fontId="2" fillId="0" borderId="0" xfId="0" applyNumberFormat="1" applyFont="1" applyBorder="1" applyAlignment="1">
      <alignment vertical="top"/>
    </xf>
    <xf numFmtId="174" fontId="3" fillId="0" borderId="0" xfId="0" applyNumberFormat="1" applyFont="1" applyAlignment="1">
      <alignment vertical="top"/>
    </xf>
    <xf numFmtId="0" fontId="1" fillId="0" borderId="0" xfId="0" applyFont="1" applyAlignment="1">
      <alignment horizontal="center"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xf>
    <xf numFmtId="0" fontId="3" fillId="0" borderId="0" xfId="0" applyFont="1" applyAlignment="1">
      <alignment horizontal="right" vertical="top" wrapText="1"/>
    </xf>
    <xf numFmtId="0" fontId="3" fillId="0" borderId="0" xfId="0" applyFont="1" applyBorder="1" applyAlignment="1">
      <alignment horizontal="right" vertical="top" wrapText="1"/>
    </xf>
    <xf numFmtId="0" fontId="2" fillId="0" borderId="0" xfId="0" applyFont="1" applyAlignment="1">
      <alignment horizontal="left" vertical="top" wrapText="1"/>
    </xf>
    <xf numFmtId="0" fontId="1" fillId="0" borderId="0" xfId="0" applyFont="1" applyFill="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wrapText="1"/>
    </xf>
    <xf numFmtId="0" fontId="0" fillId="0" borderId="0" xfId="0" applyAlignment="1">
      <alignment horizontal="center"/>
    </xf>
    <xf numFmtId="37" fontId="3" fillId="0" borderId="0" xfId="0" applyNumberFormat="1" applyFont="1" applyAlignment="1">
      <alignment horizontal="right" vertical="top" wrapText="1"/>
    </xf>
    <xf numFmtId="171" fontId="3" fillId="0" borderId="0" xfId="15" applyFont="1" applyAlignment="1">
      <alignment horizontal="right" vertical="top"/>
    </xf>
    <xf numFmtId="0"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3"/>
  <sheetViews>
    <sheetView tabSelected="1" workbookViewId="0" topLeftCell="A10">
      <selection activeCell="C26" sqref="C26"/>
    </sheetView>
  </sheetViews>
  <sheetFormatPr defaultColWidth="9.140625" defaultRowHeight="12.75"/>
  <cols>
    <col min="1" max="1" width="46.140625" style="2" customWidth="1"/>
    <col min="2" max="2" width="7.7109375" style="1" customWidth="1"/>
    <col min="3" max="3" width="25.421875" style="2" customWidth="1"/>
    <col min="4" max="4" width="3.421875" style="3" customWidth="1"/>
    <col min="5" max="5" width="16.7109375" style="2" customWidth="1"/>
    <col min="6" max="6" width="7.421875" style="2" customWidth="1"/>
    <col min="7" max="16384" width="9.140625" style="2" customWidth="1"/>
  </cols>
  <sheetData>
    <row r="1" spans="1:6" ht="18" customHeight="1">
      <c r="A1" s="57" t="s">
        <v>77</v>
      </c>
      <c r="B1" s="57"/>
      <c r="C1" s="57"/>
      <c r="D1" s="57"/>
      <c r="E1" s="47"/>
      <c r="F1" s="5"/>
    </row>
    <row r="2" spans="1:5" ht="18" customHeight="1">
      <c r="A2" s="57" t="s">
        <v>78</v>
      </c>
      <c r="B2" s="57"/>
      <c r="C2" s="57"/>
      <c r="D2" s="57"/>
      <c r="E2" s="47"/>
    </row>
    <row r="3" spans="1:5" ht="18" customHeight="1">
      <c r="A3" s="47"/>
      <c r="B3" s="47"/>
      <c r="C3" s="47"/>
      <c r="D3" s="47"/>
      <c r="E3" s="47"/>
    </row>
    <row r="4" spans="1:5" ht="18" customHeight="1">
      <c r="A4" s="58" t="s">
        <v>79</v>
      </c>
      <c r="B4" s="59"/>
      <c r="C4" s="59"/>
      <c r="D4" s="59"/>
      <c r="E4" s="47"/>
    </row>
    <row r="5" spans="1:5" ht="18" customHeight="1">
      <c r="A5" s="59"/>
      <c r="B5" s="59"/>
      <c r="C5" s="59"/>
      <c r="D5" s="59"/>
      <c r="E5" s="47"/>
    </row>
    <row r="6" spans="1:5" ht="18" customHeight="1">
      <c r="A6" s="15"/>
      <c r="B6" s="15"/>
      <c r="C6" s="15"/>
      <c r="D6" s="15"/>
      <c r="E6" s="15"/>
    </row>
    <row r="7" ht="12.75">
      <c r="E7" s="3"/>
    </row>
    <row r="8" spans="3:5" ht="12.75">
      <c r="C8" s="61" t="s">
        <v>39</v>
      </c>
      <c r="E8" s="62"/>
    </row>
    <row r="9" spans="2:5" ht="12.75">
      <c r="B9" s="5"/>
      <c r="C9" s="61"/>
      <c r="D9" s="50"/>
      <c r="E9" s="62"/>
    </row>
    <row r="10" spans="2:5" ht="12.75">
      <c r="B10" s="24"/>
      <c r="C10" s="61"/>
      <c r="D10" s="50"/>
      <c r="E10" s="62"/>
    </row>
    <row r="11" spans="2:5" ht="12.75">
      <c r="B11" s="5"/>
      <c r="C11" s="44" t="s">
        <v>80</v>
      </c>
      <c r="D11" s="53"/>
      <c r="E11" s="49"/>
    </row>
    <row r="12" spans="2:5" ht="12.75">
      <c r="B12" s="5"/>
      <c r="C12" s="45" t="s">
        <v>2</v>
      </c>
      <c r="D12" s="50"/>
      <c r="E12" s="4"/>
    </row>
    <row r="13" spans="2:5" ht="12.75">
      <c r="B13" s="5"/>
      <c r="C13" s="5"/>
      <c r="D13" s="50"/>
      <c r="E13" s="50"/>
    </row>
    <row r="14" spans="2:5" ht="12.75">
      <c r="B14" s="5" t="s">
        <v>16</v>
      </c>
      <c r="C14" s="25"/>
      <c r="D14" s="51"/>
      <c r="E14" s="51"/>
    </row>
    <row r="15" spans="2:5" ht="12.75">
      <c r="B15" s="26"/>
      <c r="E15" s="3"/>
    </row>
    <row r="16" spans="1:5" ht="12.75">
      <c r="A16" s="2" t="s">
        <v>0</v>
      </c>
      <c r="B16" s="27" t="s">
        <v>36</v>
      </c>
      <c r="C16" s="10">
        <v>24487</v>
      </c>
      <c r="D16" s="54"/>
      <c r="E16" s="52"/>
    </row>
    <row r="17" spans="2:5" ht="12.75">
      <c r="B17" s="32"/>
      <c r="E17" s="52"/>
    </row>
    <row r="18" spans="1:5" ht="12.75">
      <c r="A18" s="2" t="s">
        <v>103</v>
      </c>
      <c r="B18" s="32"/>
      <c r="C18" s="12">
        <v>-20771</v>
      </c>
      <c r="E18" s="52"/>
    </row>
    <row r="19" spans="2:5" ht="12.75">
      <c r="B19" s="32"/>
      <c r="C19" s="28"/>
      <c r="E19" s="52"/>
    </row>
    <row r="20" spans="1:5" ht="12.75">
      <c r="A20" s="2" t="s">
        <v>104</v>
      </c>
      <c r="B20" s="32"/>
      <c r="C20" s="10">
        <f>SUM(C16:C19)</f>
        <v>3716</v>
      </c>
      <c r="E20" s="52"/>
    </row>
    <row r="21" spans="2:5" ht="12.75">
      <c r="B21" s="32"/>
      <c r="E21" s="52"/>
    </row>
    <row r="22" spans="1:5" ht="12.75">
      <c r="A22" s="2" t="s">
        <v>18</v>
      </c>
      <c r="B22" s="27"/>
      <c r="C22" s="10">
        <f>-1865</f>
        <v>-1865</v>
      </c>
      <c r="D22" s="54"/>
      <c r="E22" s="52"/>
    </row>
    <row r="23" spans="2:5" ht="12.75">
      <c r="B23" s="32"/>
      <c r="E23" s="52"/>
    </row>
    <row r="24" spans="1:5" ht="12.75">
      <c r="A24" s="2" t="s">
        <v>19</v>
      </c>
      <c r="B24" s="27"/>
      <c r="C24" s="10">
        <v>85</v>
      </c>
      <c r="D24" s="54"/>
      <c r="E24" s="52"/>
    </row>
    <row r="25" spans="3:5" ht="12.75">
      <c r="C25" s="28"/>
      <c r="E25" s="52"/>
    </row>
    <row r="26" spans="1:5" ht="12.75">
      <c r="A26" s="2" t="s">
        <v>20</v>
      </c>
      <c r="C26" s="10">
        <f>SUM(C20:C25)</f>
        <v>1936</v>
      </c>
      <c r="D26" s="54"/>
      <c r="E26" s="52"/>
    </row>
    <row r="27" ht="12.75">
      <c r="E27" s="52"/>
    </row>
    <row r="28" spans="1:5" ht="12.75">
      <c r="A28" s="2" t="s">
        <v>81</v>
      </c>
      <c r="C28" s="10">
        <v>-120</v>
      </c>
      <c r="D28" s="54"/>
      <c r="E28" s="52"/>
    </row>
    <row r="29" spans="3:5" ht="12.75">
      <c r="C29" s="10"/>
      <c r="D29" s="54"/>
      <c r="E29" s="52"/>
    </row>
    <row r="30" spans="1:5" ht="12.75">
      <c r="A30" s="2" t="s">
        <v>82</v>
      </c>
      <c r="C30" s="10">
        <v>-15036</v>
      </c>
      <c r="D30" s="54"/>
      <c r="E30" s="52"/>
    </row>
    <row r="31" ht="12.75">
      <c r="E31" s="52"/>
    </row>
    <row r="32" spans="1:5" ht="12.75">
      <c r="A32" s="2" t="s">
        <v>21</v>
      </c>
      <c r="C32" s="10">
        <v>-405</v>
      </c>
      <c r="D32" s="54"/>
      <c r="E32" s="52"/>
    </row>
    <row r="33" spans="3:5" ht="12.75">
      <c r="C33" s="28"/>
      <c r="E33" s="52"/>
    </row>
    <row r="34" spans="1:5" ht="12.75">
      <c r="A34" s="2" t="s">
        <v>99</v>
      </c>
      <c r="B34" s="1" t="s">
        <v>36</v>
      </c>
      <c r="C34" s="10">
        <f>SUM(C26:C33)</f>
        <v>-13625</v>
      </c>
      <c r="E34" s="52"/>
    </row>
    <row r="35" ht="12.75">
      <c r="E35" s="52"/>
    </row>
    <row r="36" spans="1:5" ht="12.75">
      <c r="A36" s="2" t="s">
        <v>1</v>
      </c>
      <c r="B36" s="1" t="s">
        <v>17</v>
      </c>
      <c r="C36" s="10">
        <v>-295</v>
      </c>
      <c r="D36" s="54"/>
      <c r="E36" s="52"/>
    </row>
    <row r="37" spans="3:5" ht="12.75">
      <c r="C37" s="28"/>
      <c r="E37" s="52"/>
    </row>
    <row r="38" spans="1:5" ht="12.75">
      <c r="A38" s="2" t="s">
        <v>98</v>
      </c>
      <c r="C38" s="54">
        <f>SUM(C34:C37)</f>
        <v>-13920</v>
      </c>
      <c r="D38" s="54"/>
      <c r="E38" s="52"/>
    </row>
    <row r="39" spans="3:5" ht="12.75">
      <c r="C39" s="54"/>
      <c r="D39" s="54"/>
      <c r="E39" s="52"/>
    </row>
    <row r="40" spans="1:5" ht="12.75">
      <c r="A40" s="2" t="s">
        <v>97</v>
      </c>
      <c r="C40" s="54">
        <v>-1236</v>
      </c>
      <c r="D40" s="54"/>
      <c r="E40" s="52"/>
    </row>
    <row r="41" spans="3:5" ht="12.75">
      <c r="C41" s="54"/>
      <c r="D41" s="54"/>
      <c r="E41" s="52"/>
    </row>
    <row r="42" spans="1:5" ht="13.5" thickBot="1">
      <c r="A42" s="2" t="s">
        <v>101</v>
      </c>
      <c r="C42" s="31">
        <f>SUM(C38:C40)</f>
        <v>-15156</v>
      </c>
      <c r="D42" s="54"/>
      <c r="E42" s="52"/>
    </row>
    <row r="43" ht="13.5" thickTop="1">
      <c r="E43" s="52"/>
    </row>
    <row r="44" spans="1:5" ht="12.75">
      <c r="A44" s="2" t="s">
        <v>40</v>
      </c>
      <c r="B44" s="32" t="s">
        <v>35</v>
      </c>
      <c r="C44" s="46">
        <f>+C38/66873*100</f>
        <v>-20.81557579292091</v>
      </c>
      <c r="D44" s="55"/>
      <c r="E44" s="52"/>
    </row>
    <row r="45" spans="2:5" ht="12.75">
      <c r="B45" s="32"/>
      <c r="E45" s="30"/>
    </row>
    <row r="46" spans="1:5" ht="12.75">
      <c r="A46" s="2" t="s">
        <v>102</v>
      </c>
      <c r="B46" s="32"/>
      <c r="C46" s="21">
        <f>C38/121475*100</f>
        <v>-11.459147972833916</v>
      </c>
      <c r="E46" s="30"/>
    </row>
    <row r="47" ht="12.75">
      <c r="B47" s="32"/>
    </row>
    <row r="48" spans="1:2" ht="12.75">
      <c r="A48" s="33" t="s">
        <v>3</v>
      </c>
      <c r="B48" s="32"/>
    </row>
    <row r="49" ht="12.75">
      <c r="B49" s="32"/>
    </row>
    <row r="50" spans="1:6" ht="39" customHeight="1">
      <c r="A50" s="63" t="s">
        <v>83</v>
      </c>
      <c r="B50" s="63"/>
      <c r="C50" s="63"/>
      <c r="D50" s="63"/>
      <c r="E50" s="48"/>
      <c r="F50" s="48"/>
    </row>
    <row r="51" spans="1:5" ht="12.75">
      <c r="A51" s="60"/>
      <c r="B51" s="60"/>
      <c r="C51" s="60"/>
      <c r="D51" s="60"/>
      <c r="E51" s="60"/>
    </row>
    <row r="52" spans="1:5" ht="12.75">
      <c r="A52" s="60"/>
      <c r="B52" s="60"/>
      <c r="C52" s="60"/>
      <c r="D52" s="60"/>
      <c r="E52" s="60"/>
    </row>
    <row r="53" ht="12.75">
      <c r="B53" s="32"/>
    </row>
  </sheetData>
  <mergeCells count="8">
    <mergeCell ref="A1:D1"/>
    <mergeCell ref="A2:D2"/>
    <mergeCell ref="A4:D5"/>
    <mergeCell ref="A52:E52"/>
    <mergeCell ref="A51:E51"/>
    <mergeCell ref="C8:C10"/>
    <mergeCell ref="E8:E10"/>
    <mergeCell ref="A50:D50"/>
  </mergeCells>
  <printOptions horizontalCentered="1"/>
  <pageMargins left="0.5" right="0.5" top="0.75" bottom="0.75" header="0" footer="0"/>
  <pageSetup horizontalDpi="300" verticalDpi="300" orientation="portrait" paperSize="9" scale="90" r:id="rId1"/>
  <colBreaks count="1" manualBreakCount="1">
    <brk id="4" max="45" man="1"/>
  </colBreaks>
</worksheet>
</file>

<file path=xl/worksheets/sheet2.xml><?xml version="1.0" encoding="utf-8"?>
<worksheet xmlns="http://schemas.openxmlformats.org/spreadsheetml/2006/main" xmlns:r="http://schemas.openxmlformats.org/officeDocument/2006/relationships">
  <dimension ref="A1:L54"/>
  <sheetViews>
    <sheetView workbookViewId="0" topLeftCell="A10">
      <selection activeCell="C14" sqref="C14"/>
    </sheetView>
  </sheetViews>
  <sheetFormatPr defaultColWidth="9.140625" defaultRowHeight="12.75"/>
  <cols>
    <col min="1" max="1" width="39.7109375" style="2" customWidth="1"/>
    <col min="2" max="2" width="11.00390625" style="1" customWidth="1"/>
    <col min="3" max="3" width="22.8515625" style="2" customWidth="1"/>
    <col min="4" max="4" width="2.57421875" style="3" customWidth="1"/>
    <col min="5" max="5" width="17.28125" style="2" customWidth="1"/>
    <col min="6" max="16384" width="9.140625" style="2" customWidth="1"/>
  </cols>
  <sheetData>
    <row r="1" spans="1:4" ht="18" customHeight="1">
      <c r="A1" s="57" t="s">
        <v>77</v>
      </c>
      <c r="B1" s="57"/>
      <c r="C1" s="57"/>
      <c r="D1" s="57"/>
    </row>
    <row r="2" spans="1:4" ht="18" customHeight="1">
      <c r="A2" s="57" t="s">
        <v>78</v>
      </c>
      <c r="B2" s="57"/>
      <c r="C2" s="57"/>
      <c r="D2" s="57"/>
    </row>
    <row r="3" spans="1:5" ht="18" customHeight="1">
      <c r="A3" s="57"/>
      <c r="B3" s="57"/>
      <c r="C3" s="57"/>
      <c r="D3" s="57"/>
      <c r="E3" s="57"/>
    </row>
    <row r="4" spans="1:5" ht="18" customHeight="1">
      <c r="A4" s="64" t="s">
        <v>22</v>
      </c>
      <c r="B4" s="64"/>
      <c r="C4" s="64"/>
      <c r="D4" s="64"/>
      <c r="E4" s="64"/>
    </row>
    <row r="5" spans="1:5" ht="18" customHeight="1">
      <c r="A5" s="57" t="s">
        <v>84</v>
      </c>
      <c r="B5" s="57"/>
      <c r="C5" s="57"/>
      <c r="D5" s="57"/>
      <c r="E5" s="57"/>
    </row>
    <row r="6" spans="2:5" ht="12.75">
      <c r="B6" s="5"/>
      <c r="C6" s="3"/>
      <c r="E6" s="3"/>
    </row>
    <row r="7" spans="3:4" ht="12.75" customHeight="1">
      <c r="C7" s="62" t="s">
        <v>37</v>
      </c>
      <c r="D7" s="4"/>
    </row>
    <row r="8" spans="3:4" ht="12.75" customHeight="1">
      <c r="C8" s="62"/>
      <c r="D8" s="42"/>
    </row>
    <row r="9" spans="3:4" ht="12.75" customHeight="1">
      <c r="C9" s="6" t="s">
        <v>80</v>
      </c>
      <c r="D9" s="6"/>
    </row>
    <row r="10" spans="2:4" ht="12.75" customHeight="1">
      <c r="B10" s="5" t="s">
        <v>16</v>
      </c>
      <c r="C10" s="4" t="s">
        <v>6</v>
      </c>
      <c r="D10" s="4"/>
    </row>
    <row r="11" spans="1:4" ht="12.75" customHeight="1">
      <c r="A11" s="2" t="s">
        <v>12</v>
      </c>
      <c r="C11" s="7">
        <v>45111</v>
      </c>
      <c r="D11" s="7"/>
    </row>
    <row r="12" spans="1:4" ht="12.75" customHeight="1">
      <c r="A12" s="2" t="s">
        <v>23</v>
      </c>
      <c r="C12" s="7">
        <v>53</v>
      </c>
      <c r="D12" s="7"/>
    </row>
    <row r="13" spans="1:4" ht="12.75" customHeight="1">
      <c r="A13" s="2" t="s">
        <v>86</v>
      </c>
      <c r="C13" s="7">
        <v>130</v>
      </c>
      <c r="D13" s="7"/>
    </row>
    <row r="14" spans="1:4" ht="12.75" customHeight="1">
      <c r="A14" s="2" t="s">
        <v>85</v>
      </c>
      <c r="C14" s="43">
        <v>16552</v>
      </c>
      <c r="D14" s="7"/>
    </row>
    <row r="15" spans="3:4" ht="12.75" customHeight="1">
      <c r="C15" s="7">
        <f>SUM(C11:C14)</f>
        <v>61846</v>
      </c>
      <c r="D15" s="7"/>
    </row>
    <row r="16" spans="3:4" ht="12.75" customHeight="1">
      <c r="C16" s="7"/>
      <c r="D16" s="7"/>
    </row>
    <row r="17" spans="1:4" ht="12.75" customHeight="1">
      <c r="A17" s="9" t="s">
        <v>7</v>
      </c>
      <c r="B17" s="25"/>
      <c r="C17" s="7"/>
      <c r="D17" s="7"/>
    </row>
    <row r="18" spans="1:4" ht="12.75" customHeight="1">
      <c r="A18" s="2" t="s">
        <v>4</v>
      </c>
      <c r="C18" s="7">
        <v>2203</v>
      </c>
      <c r="D18" s="7"/>
    </row>
    <row r="19" spans="1:4" ht="12.75" customHeight="1">
      <c r="A19" s="2" t="s">
        <v>8</v>
      </c>
      <c r="C19" s="7">
        <f>28442+8468+3915</f>
        <v>40825</v>
      </c>
      <c r="D19" s="7"/>
    </row>
    <row r="20" spans="1:4" ht="12.75" customHeight="1">
      <c r="A20" s="2" t="s">
        <v>13</v>
      </c>
      <c r="C20" s="7">
        <v>7513</v>
      </c>
      <c r="D20" s="7"/>
    </row>
    <row r="21" spans="1:4" ht="12.75" customHeight="1">
      <c r="A21" s="2" t="s">
        <v>24</v>
      </c>
      <c r="C21" s="8">
        <v>7011</v>
      </c>
      <c r="D21" s="7"/>
    </row>
    <row r="22" spans="3:4" ht="12.75" customHeight="1">
      <c r="C22" s="7">
        <f>SUM(C18:C21)</f>
        <v>57552</v>
      </c>
      <c r="D22" s="7"/>
    </row>
    <row r="23" spans="3:4" ht="12.75" customHeight="1">
      <c r="C23" s="7"/>
      <c r="D23" s="7"/>
    </row>
    <row r="24" spans="3:4" ht="12.75" customHeight="1">
      <c r="C24" s="7"/>
      <c r="D24" s="7"/>
    </row>
    <row r="25" spans="1:4" ht="12.75" customHeight="1">
      <c r="A25" s="9" t="s">
        <v>9</v>
      </c>
      <c r="B25" s="25"/>
      <c r="C25" s="7"/>
      <c r="D25" s="7"/>
    </row>
    <row r="26" spans="1:4" ht="12.75" customHeight="1">
      <c r="A26" s="2" t="s">
        <v>10</v>
      </c>
      <c r="C26" s="7">
        <f>9647+1264+2742-1</f>
        <v>13652</v>
      </c>
      <c r="D26" s="7"/>
    </row>
    <row r="27" spans="1:4" ht="12.75" customHeight="1">
      <c r="A27" s="2" t="s">
        <v>25</v>
      </c>
      <c r="B27" s="1" t="s">
        <v>28</v>
      </c>
      <c r="C27" s="7">
        <f>1338+11162+2932</f>
        <v>15432</v>
      </c>
      <c r="D27" s="7"/>
    </row>
    <row r="28" spans="1:4" ht="12.75" customHeight="1">
      <c r="A28" s="2" t="s">
        <v>1</v>
      </c>
      <c r="C28" s="8">
        <v>1089</v>
      </c>
      <c r="D28" s="7"/>
    </row>
    <row r="29" spans="1:4" ht="12.75" customHeight="1">
      <c r="A29" s="10"/>
      <c r="B29" s="34"/>
      <c r="C29" s="7">
        <f>SUM(C26:C28)</f>
        <v>30173</v>
      </c>
      <c r="D29" s="7"/>
    </row>
    <row r="30" spans="3:4" ht="12.75" customHeight="1">
      <c r="C30" s="7"/>
      <c r="D30" s="7"/>
    </row>
    <row r="31" spans="1:4" ht="12.75" customHeight="1">
      <c r="A31" s="2" t="s">
        <v>87</v>
      </c>
      <c r="C31" s="7">
        <f>+C22-C29</f>
        <v>27379</v>
      </c>
      <c r="D31" s="7"/>
    </row>
    <row r="32" spans="3:4" ht="12.75" customHeight="1" thickBot="1">
      <c r="C32" s="11">
        <f>+C15+C31-1</f>
        <v>89224</v>
      </c>
      <c r="D32" s="7"/>
    </row>
    <row r="33" spans="3:4" ht="12.75" customHeight="1">
      <c r="C33" s="7"/>
      <c r="D33" s="7"/>
    </row>
    <row r="34" spans="1:4" ht="12.75" customHeight="1">
      <c r="A34" s="9" t="s">
        <v>11</v>
      </c>
      <c r="B34" s="25"/>
      <c r="C34" s="7"/>
      <c r="D34" s="7"/>
    </row>
    <row r="35" spans="1:4" ht="12.75" customHeight="1">
      <c r="A35" s="2" t="s">
        <v>26</v>
      </c>
      <c r="C35" s="7">
        <v>66873</v>
      </c>
      <c r="D35" s="7"/>
    </row>
    <row r="36" spans="1:12" ht="12.75" customHeight="1">
      <c r="A36" s="2" t="s">
        <v>88</v>
      </c>
      <c r="C36" s="12">
        <v>19362</v>
      </c>
      <c r="D36" s="7"/>
      <c r="L36" s="2">
        <v>3070573</v>
      </c>
    </row>
    <row r="37" spans="1:12" ht="12.75" customHeight="1">
      <c r="A37" s="2" t="s">
        <v>89</v>
      </c>
      <c r="C37" s="12">
        <v>-16371</v>
      </c>
      <c r="D37" s="7"/>
      <c r="L37" s="2">
        <v>17697916</v>
      </c>
    </row>
    <row r="38" spans="1:12" ht="12.75" customHeight="1">
      <c r="A38" s="2" t="s">
        <v>27</v>
      </c>
      <c r="C38" s="13">
        <f>SUM(C35:C37)</f>
        <v>69864</v>
      </c>
      <c r="D38" s="7"/>
      <c r="L38" s="2">
        <v>-3685260.06</v>
      </c>
    </row>
    <row r="39" spans="3:4" ht="12.75" customHeight="1">
      <c r="C39" s="7"/>
      <c r="D39" s="7"/>
    </row>
    <row r="40" spans="3:12" ht="12.75" customHeight="1">
      <c r="C40" s="7"/>
      <c r="D40" s="7"/>
      <c r="L40" s="2">
        <v>3549719</v>
      </c>
    </row>
    <row r="41" spans="1:4" ht="12.75" customHeight="1">
      <c r="A41" s="2" t="s">
        <v>88</v>
      </c>
      <c r="C41" s="7">
        <v>5638</v>
      </c>
      <c r="D41" s="7"/>
    </row>
    <row r="42" spans="1:4" ht="12.75" customHeight="1">
      <c r="A42" s="2" t="s">
        <v>29</v>
      </c>
      <c r="B42" s="1" t="s">
        <v>28</v>
      </c>
      <c r="C42" s="7">
        <f>921+10116</f>
        <v>11037</v>
      </c>
      <c r="D42" s="7"/>
    </row>
    <row r="43" spans="1:4" ht="12.75" customHeight="1">
      <c r="A43" s="2" t="s">
        <v>14</v>
      </c>
      <c r="C43" s="7">
        <v>2685</v>
      </c>
      <c r="D43" s="7"/>
    </row>
    <row r="44" spans="1:4" ht="12.75" customHeight="1">
      <c r="A44" s="2" t="s">
        <v>30</v>
      </c>
      <c r="C44" s="13">
        <f>SUM(C41:C43)</f>
        <v>19360</v>
      </c>
      <c r="D44" s="7"/>
    </row>
    <row r="45" spans="3:4" ht="12.75" customHeight="1" thickBot="1">
      <c r="C45" s="11">
        <f>+C38+C44</f>
        <v>89224</v>
      </c>
      <c r="D45" s="7"/>
    </row>
    <row r="46" spans="3:4" ht="10.5" customHeight="1">
      <c r="C46" s="12"/>
      <c r="D46" s="7"/>
    </row>
    <row r="47" spans="1:5" ht="12.75" customHeight="1">
      <c r="A47" s="2" t="s">
        <v>31</v>
      </c>
      <c r="C47" s="14">
        <f>C32/C35</f>
        <v>1.3342305564278558</v>
      </c>
      <c r="D47" s="7"/>
      <c r="E47" s="12"/>
    </row>
    <row r="48" spans="3:5" ht="11.25" customHeight="1">
      <c r="C48" s="12">
        <f>C32-C45</f>
        <v>0</v>
      </c>
      <c r="D48" s="7"/>
      <c r="E48" s="12"/>
    </row>
    <row r="49" spans="3:5" ht="4.5" customHeight="1">
      <c r="C49" s="12"/>
      <c r="D49" s="7"/>
      <c r="E49" s="12"/>
    </row>
    <row r="50" spans="1:5" ht="12.75" customHeight="1">
      <c r="A50" s="33" t="s">
        <v>3</v>
      </c>
      <c r="C50" s="12"/>
      <c r="D50" s="7"/>
      <c r="E50" s="12"/>
    </row>
    <row r="51" spans="3:5" ht="12.75" customHeight="1">
      <c r="C51" s="12"/>
      <c r="D51" s="7"/>
      <c r="E51" s="12"/>
    </row>
    <row r="52" spans="1:5" ht="48" customHeight="1">
      <c r="A52" s="63" t="s">
        <v>90</v>
      </c>
      <c r="B52" s="63"/>
      <c r="C52" s="63"/>
      <c r="D52" s="63"/>
      <c r="E52" s="63"/>
    </row>
    <row r="53" spans="1:5" ht="12.75">
      <c r="A53" s="60"/>
      <c r="B53" s="60"/>
      <c r="C53" s="60"/>
      <c r="D53" s="60"/>
      <c r="E53" s="60"/>
    </row>
    <row r="54" spans="3:5" ht="12.75">
      <c r="C54" s="12"/>
      <c r="D54" s="7"/>
      <c r="E54" s="12"/>
    </row>
  </sheetData>
  <mergeCells count="8">
    <mergeCell ref="C7:C8"/>
    <mergeCell ref="A5:E5"/>
    <mergeCell ref="A53:E53"/>
    <mergeCell ref="A52:E52"/>
    <mergeCell ref="A4:E4"/>
    <mergeCell ref="A3:E3"/>
    <mergeCell ref="A1:D1"/>
    <mergeCell ref="A2:D2"/>
  </mergeCells>
  <printOptions horizontalCentered="1"/>
  <pageMargins left="0.5" right="0.5" top="0.75" bottom="0.75"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F25" sqref="F25"/>
    </sheetView>
  </sheetViews>
  <sheetFormatPr defaultColWidth="9.140625" defaultRowHeight="12.75"/>
  <cols>
    <col min="1" max="1" width="14.7109375" style="2" customWidth="1"/>
    <col min="2" max="2" width="9.140625" style="2" customWidth="1"/>
    <col min="3" max="3" width="15.57421875" style="18" customWidth="1"/>
    <col min="4" max="4" width="4.7109375" style="18" customWidth="1"/>
    <col min="5" max="5" width="4.57421875" style="18" customWidth="1"/>
    <col min="6" max="6" width="13.57421875" style="18" customWidth="1"/>
    <col min="7" max="7" width="17.8515625" style="18" customWidth="1"/>
    <col min="8" max="16384" width="9.140625" style="2" customWidth="1"/>
  </cols>
  <sheetData>
    <row r="1" spans="1:7" s="16" customFormat="1" ht="18" customHeight="1">
      <c r="A1" s="57" t="s">
        <v>77</v>
      </c>
      <c r="B1" s="57"/>
      <c r="C1" s="57"/>
      <c r="D1" s="57"/>
      <c r="E1" s="57"/>
      <c r="F1" s="57"/>
      <c r="G1" s="57"/>
    </row>
    <row r="2" spans="1:7" s="15" customFormat="1" ht="18" customHeight="1">
      <c r="A2" s="57" t="s">
        <v>78</v>
      </c>
      <c r="B2" s="57"/>
      <c r="C2" s="57"/>
      <c r="D2" s="57"/>
      <c r="E2" s="57"/>
      <c r="F2" s="57"/>
      <c r="G2" s="57"/>
    </row>
    <row r="3" spans="1:7" s="16" customFormat="1" ht="18" customHeight="1">
      <c r="A3" s="65"/>
      <c r="B3" s="65"/>
      <c r="C3" s="65"/>
      <c r="D3" s="65"/>
      <c r="E3" s="65"/>
      <c r="F3" s="65"/>
      <c r="G3" s="65"/>
    </row>
    <row r="4" spans="1:7" s="17" customFormat="1" ht="18" customHeight="1">
      <c r="A4" s="66" t="s">
        <v>94</v>
      </c>
      <c r="B4" s="67"/>
      <c r="C4" s="67"/>
      <c r="D4" s="67"/>
      <c r="E4" s="67"/>
      <c r="F4" s="67"/>
      <c r="G4" s="67"/>
    </row>
    <row r="5" spans="1:7" s="17" customFormat="1" ht="18" customHeight="1">
      <c r="A5" s="67"/>
      <c r="B5" s="67"/>
      <c r="C5" s="67"/>
      <c r="D5" s="67"/>
      <c r="E5" s="67"/>
      <c r="F5" s="67"/>
      <c r="G5" s="67"/>
    </row>
    <row r="8" spans="3:7" ht="12.75">
      <c r="C8" s="19"/>
      <c r="D8" s="19"/>
      <c r="E8" s="19"/>
      <c r="F8" s="20" t="s">
        <v>15</v>
      </c>
      <c r="G8" s="19"/>
    </row>
    <row r="9" spans="3:7" s="41" customFormat="1" ht="25.5" customHeight="1">
      <c r="C9" s="68" t="s">
        <v>26</v>
      </c>
      <c r="D9" s="39"/>
      <c r="E9" s="39"/>
      <c r="F9" s="68" t="s">
        <v>38</v>
      </c>
      <c r="G9" s="69" t="s">
        <v>5</v>
      </c>
    </row>
    <row r="10" spans="3:7" s="41" customFormat="1" ht="12.75">
      <c r="C10" s="68"/>
      <c r="D10" s="39"/>
      <c r="E10" s="39"/>
      <c r="F10" s="68"/>
      <c r="G10" s="69"/>
    </row>
    <row r="11" spans="3:7" s="1" customFormat="1" ht="12.75">
      <c r="C11" s="39" t="s">
        <v>6</v>
      </c>
      <c r="D11" s="39"/>
      <c r="E11" s="39"/>
      <c r="F11" s="39" t="s">
        <v>6</v>
      </c>
      <c r="G11" s="40" t="s">
        <v>6</v>
      </c>
    </row>
    <row r="13" spans="1:7" ht="12.75">
      <c r="A13" s="2" t="s">
        <v>91</v>
      </c>
      <c r="C13" s="21">
        <v>0</v>
      </c>
      <c r="F13" s="12">
        <v>-1215</v>
      </c>
      <c r="G13" s="22">
        <f>SUM(F13)</f>
        <v>-1215</v>
      </c>
    </row>
    <row r="15" spans="6:7" ht="12.75">
      <c r="F15" s="21"/>
      <c r="G15" s="21"/>
    </row>
    <row r="17" spans="1:6" ht="12.75">
      <c r="A17" s="2" t="s">
        <v>32</v>
      </c>
      <c r="F17" s="21"/>
    </row>
    <row r="18" spans="1:6" ht="12.75">
      <c r="A18" s="2" t="s">
        <v>33</v>
      </c>
      <c r="F18" s="21"/>
    </row>
    <row r="19" spans="1:7" ht="12.75">
      <c r="A19" s="2" t="s">
        <v>34</v>
      </c>
      <c r="C19" s="18">
        <v>66873</v>
      </c>
      <c r="F19" s="21">
        <v>0</v>
      </c>
      <c r="G19" s="18">
        <f>SUM(C19:F19)</f>
        <v>66873</v>
      </c>
    </row>
    <row r="20" ht="12.75">
      <c r="F20" s="21"/>
    </row>
    <row r="21" spans="1:7" ht="12.75">
      <c r="A21" s="2" t="s">
        <v>93</v>
      </c>
      <c r="C21" s="21">
        <v>0</v>
      </c>
      <c r="D21" s="21"/>
      <c r="F21" s="12">
        <f>F23-F13</f>
        <v>-15156</v>
      </c>
      <c r="G21" s="18">
        <f>SUM(F21)</f>
        <v>-15156</v>
      </c>
    </row>
    <row r="23" spans="1:7" ht="12.75">
      <c r="A23" s="2" t="s">
        <v>92</v>
      </c>
      <c r="C23" s="23">
        <f>SUM(C19:C22)</f>
        <v>66873</v>
      </c>
      <c r="F23" s="13">
        <f>'Balance Sheet'!C37</f>
        <v>-16371</v>
      </c>
      <c r="G23" s="23">
        <f>SUM(G13:G22)</f>
        <v>50502</v>
      </c>
    </row>
  </sheetData>
  <mergeCells count="7">
    <mergeCell ref="F9:F10"/>
    <mergeCell ref="G9:G10"/>
    <mergeCell ref="C9:C10"/>
    <mergeCell ref="A2:G2"/>
    <mergeCell ref="A1:G1"/>
    <mergeCell ref="A3:G3"/>
    <mergeCell ref="A4:G5"/>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G66"/>
  <sheetViews>
    <sheetView workbookViewId="0" topLeftCell="A35">
      <selection activeCell="C64" sqref="C64"/>
    </sheetView>
  </sheetViews>
  <sheetFormatPr defaultColWidth="9.140625" defaultRowHeight="12.75"/>
  <cols>
    <col min="1" max="1" width="79.7109375" style="2" customWidth="1"/>
    <col min="2" max="3" width="9.00390625" style="2" customWidth="1"/>
    <col min="4" max="16384" width="9.140625" style="2" customWidth="1"/>
  </cols>
  <sheetData>
    <row r="1" spans="1:7" s="16" customFormat="1" ht="18" customHeight="1">
      <c r="A1" s="57" t="s">
        <v>77</v>
      </c>
      <c r="B1" s="57"/>
      <c r="C1" s="57"/>
      <c r="D1" s="47"/>
      <c r="E1" s="47"/>
      <c r="F1" s="47"/>
      <c r="G1" s="47"/>
    </row>
    <row r="2" spans="1:7" s="15" customFormat="1" ht="18" customHeight="1">
      <c r="A2" s="57" t="s">
        <v>78</v>
      </c>
      <c r="B2" s="57"/>
      <c r="C2" s="57"/>
      <c r="D2" s="47"/>
      <c r="E2" s="47"/>
      <c r="F2" s="47"/>
      <c r="G2" s="47"/>
    </row>
    <row r="3" spans="1:3" ht="18" customHeight="1">
      <c r="A3" s="65"/>
      <c r="B3" s="65"/>
      <c r="C3" s="65"/>
    </row>
    <row r="4" spans="1:3" ht="18" customHeight="1">
      <c r="A4" s="57" t="s">
        <v>41</v>
      </c>
      <c r="B4" s="57"/>
      <c r="C4" s="57"/>
    </row>
    <row r="5" spans="1:3" ht="18" customHeight="1">
      <c r="A5" s="70" t="s">
        <v>95</v>
      </c>
      <c r="B5" s="70"/>
      <c r="C5" s="70"/>
    </row>
    <row r="6" spans="1:3" ht="12.75">
      <c r="A6" s="35"/>
      <c r="B6" s="35"/>
      <c r="C6" s="35"/>
    </row>
    <row r="7" spans="1:3" ht="12.75">
      <c r="A7" s="35"/>
      <c r="B7" s="35"/>
      <c r="C7" s="25" t="s">
        <v>6</v>
      </c>
    </row>
    <row r="8" spans="1:3" ht="12.75">
      <c r="A8" s="35"/>
      <c r="B8" s="35"/>
      <c r="C8" s="35"/>
    </row>
    <row r="9" spans="1:3" ht="12.75">
      <c r="A9" s="35"/>
      <c r="B9" s="35"/>
      <c r="C9" s="35"/>
    </row>
    <row r="10" spans="1:2" ht="12.75">
      <c r="A10" s="35" t="s">
        <v>42</v>
      </c>
      <c r="B10" s="35"/>
    </row>
    <row r="12" spans="1:3" ht="12.75">
      <c r="A12" s="2" t="s">
        <v>100</v>
      </c>
      <c r="C12" s="27">
        <v>-120</v>
      </c>
    </row>
    <row r="13" spans="1:3" ht="12.75">
      <c r="A13" s="35" t="s">
        <v>75</v>
      </c>
      <c r="B13" s="35"/>
      <c r="C13" s="27"/>
    </row>
    <row r="14" spans="1:3" ht="12.75">
      <c r="A14" s="2" t="s">
        <v>43</v>
      </c>
      <c r="C14" s="27">
        <v>0</v>
      </c>
    </row>
    <row r="15" spans="1:3" ht="12.75">
      <c r="A15" s="2" t="s">
        <v>44</v>
      </c>
      <c r="C15" s="27">
        <v>0</v>
      </c>
    </row>
    <row r="16" spans="1:3" ht="12.75">
      <c r="A16" s="2" t="s">
        <v>76</v>
      </c>
      <c r="C16" s="27">
        <v>0</v>
      </c>
    </row>
    <row r="17" spans="1:3" ht="12.75">
      <c r="A17" s="2" t="s">
        <v>45</v>
      </c>
      <c r="C17" s="36">
        <v>0</v>
      </c>
    </row>
    <row r="18" spans="1:4" ht="12.75">
      <c r="A18" s="35" t="s">
        <v>46</v>
      </c>
      <c r="B18" s="35"/>
      <c r="C18" s="56">
        <f>SUM(C12:C17)</f>
        <v>-120</v>
      </c>
      <c r="D18" s="10"/>
    </row>
    <row r="19" spans="1:4" ht="12.75">
      <c r="A19" s="35"/>
      <c r="B19" s="35"/>
      <c r="C19" s="27"/>
      <c r="D19" s="10"/>
    </row>
    <row r="20" spans="1:3" ht="12.75">
      <c r="A20" s="2" t="s">
        <v>47</v>
      </c>
      <c r="C20" s="27">
        <v>0</v>
      </c>
    </row>
    <row r="21" spans="1:3" ht="12.75">
      <c r="A21" s="2" t="s">
        <v>74</v>
      </c>
      <c r="C21" s="27">
        <v>0</v>
      </c>
    </row>
    <row r="22" spans="1:3" ht="12.75">
      <c r="A22" s="2" t="s">
        <v>48</v>
      </c>
      <c r="C22" s="27">
        <v>120</v>
      </c>
    </row>
    <row r="23" spans="1:3" ht="12.75">
      <c r="A23" s="2" t="s">
        <v>49</v>
      </c>
      <c r="C23" s="27">
        <v>0</v>
      </c>
    </row>
    <row r="24" spans="1:3" ht="12.75">
      <c r="A24" s="2" t="s">
        <v>96</v>
      </c>
      <c r="C24" s="27">
        <v>0</v>
      </c>
    </row>
    <row r="25" spans="1:3" ht="12.75">
      <c r="A25" s="2" t="s">
        <v>50</v>
      </c>
      <c r="C25" s="27">
        <v>0</v>
      </c>
    </row>
    <row r="26" spans="1:3" ht="12.75">
      <c r="A26" s="2" t="s">
        <v>51</v>
      </c>
      <c r="C26" s="27">
        <v>0</v>
      </c>
    </row>
    <row r="27" spans="1:3" ht="12.75">
      <c r="A27" s="35" t="s">
        <v>52</v>
      </c>
      <c r="B27" s="35"/>
      <c r="C27" s="37">
        <f>SUM(C18:C26)</f>
        <v>0</v>
      </c>
    </row>
    <row r="28" ht="12.75">
      <c r="C28" s="27"/>
    </row>
    <row r="29" spans="1:3" ht="12.75">
      <c r="A29" s="35" t="s">
        <v>53</v>
      </c>
      <c r="B29" s="35"/>
      <c r="C29" s="27"/>
    </row>
    <row r="30" spans="1:3" ht="12.75">
      <c r="A30" s="2" t="s">
        <v>54</v>
      </c>
      <c r="B30" s="35"/>
      <c r="C30" s="27">
        <f>14525-1</f>
        <v>14524</v>
      </c>
    </row>
    <row r="31" spans="1:3" ht="12.75">
      <c r="A31" s="2" t="s">
        <v>55</v>
      </c>
      <c r="C31" s="27"/>
    </row>
    <row r="32" spans="1:3" ht="12.75">
      <c r="A32" s="2" t="s">
        <v>56</v>
      </c>
      <c r="C32" s="27"/>
    </row>
    <row r="33" spans="1:3" ht="12.75">
      <c r="A33" s="2" t="s">
        <v>57</v>
      </c>
      <c r="C33" s="27"/>
    </row>
    <row r="34" ht="12.75">
      <c r="C34" s="27"/>
    </row>
    <row r="35" spans="1:3" ht="12.75">
      <c r="A35" s="35" t="s">
        <v>58</v>
      </c>
      <c r="B35" s="35"/>
      <c r="C35" s="37">
        <f>SUM(C30:C33)</f>
        <v>14524</v>
      </c>
    </row>
    <row r="36" ht="12.75">
      <c r="C36" s="27"/>
    </row>
    <row r="37" spans="1:3" ht="12.75">
      <c r="A37" s="35"/>
      <c r="B37" s="35"/>
      <c r="C37" s="27"/>
    </row>
    <row r="38" spans="1:3" ht="12.75">
      <c r="A38" s="35" t="s">
        <v>59</v>
      </c>
      <c r="C38" s="27"/>
    </row>
    <row r="39" spans="1:3" ht="12.75">
      <c r="A39" s="2" t="s">
        <v>60</v>
      </c>
      <c r="C39" s="27">
        <v>0</v>
      </c>
    </row>
    <row r="40" spans="1:3" ht="12.75">
      <c r="A40" s="2" t="s">
        <v>61</v>
      </c>
      <c r="C40" s="27"/>
    </row>
    <row r="41" spans="1:3" ht="12.75">
      <c r="A41" s="2" t="s">
        <v>62</v>
      </c>
      <c r="C41" s="27"/>
    </row>
    <row r="42" spans="1:3" ht="12.75">
      <c r="A42" s="2" t="s">
        <v>63</v>
      </c>
      <c r="C42" s="27"/>
    </row>
    <row r="43" spans="1:3" ht="12.75">
      <c r="A43" s="2" t="s">
        <v>64</v>
      </c>
      <c r="C43" s="27"/>
    </row>
    <row r="44" spans="1:3" ht="12.75">
      <c r="A44" s="2" t="s">
        <v>65</v>
      </c>
      <c r="C44" s="27"/>
    </row>
    <row r="45" ht="12.75">
      <c r="C45" s="27"/>
    </row>
    <row r="46" spans="1:3" ht="12.75">
      <c r="A46" s="35" t="s">
        <v>66</v>
      </c>
      <c r="B46" s="35"/>
      <c r="C46" s="37">
        <f>SUM(C39:C45)</f>
        <v>0</v>
      </c>
    </row>
    <row r="47" ht="12.75">
      <c r="C47" s="27"/>
    </row>
    <row r="48" spans="1:3" ht="12.75">
      <c r="A48" s="35" t="s">
        <v>67</v>
      </c>
      <c r="B48" s="35"/>
      <c r="C48" s="27">
        <f>+C46+C35+C27</f>
        <v>14524</v>
      </c>
    </row>
    <row r="49" ht="12.75">
      <c r="C49" s="27"/>
    </row>
    <row r="50" spans="1:3" ht="12.75">
      <c r="A50" s="35" t="s">
        <v>68</v>
      </c>
      <c r="B50" s="35"/>
      <c r="C50" s="29" t="s">
        <v>69</v>
      </c>
    </row>
    <row r="51" ht="12.75">
      <c r="C51" s="27"/>
    </row>
    <row r="52" spans="1:3" ht="13.5" thickBot="1">
      <c r="A52" s="35" t="s">
        <v>70</v>
      </c>
      <c r="B52" s="35"/>
      <c r="C52" s="38">
        <f>SUM(C48:C51)</f>
        <v>14524</v>
      </c>
    </row>
    <row r="53" ht="13.5" thickTop="1">
      <c r="C53" s="27"/>
    </row>
    <row r="54" spans="1:3" ht="12.75">
      <c r="A54" s="35" t="s">
        <v>71</v>
      </c>
      <c r="B54" s="35"/>
      <c r="C54" s="27"/>
    </row>
    <row r="55" spans="1:3" ht="12.75">
      <c r="A55" s="2" t="s">
        <v>72</v>
      </c>
      <c r="C55" s="27">
        <v>7513</v>
      </c>
    </row>
    <row r="56" spans="1:3" ht="12.75">
      <c r="A56" s="2" t="s">
        <v>24</v>
      </c>
      <c r="C56" s="27">
        <v>7011</v>
      </c>
    </row>
    <row r="57" ht="13.5" thickBot="1">
      <c r="C57" s="38">
        <f>SUM(C55:C56)</f>
        <v>14524</v>
      </c>
    </row>
    <row r="58" spans="1:3" ht="13.5" thickTop="1">
      <c r="A58" s="35" t="s">
        <v>73</v>
      </c>
      <c r="C58" s="12"/>
    </row>
    <row r="59" ht="12.75">
      <c r="C59" s="12">
        <f>C57-C52</f>
        <v>0</v>
      </c>
    </row>
    <row r="60" ht="12.75">
      <c r="C60" s="12"/>
    </row>
    <row r="61" ht="12.75">
      <c r="C61" s="12"/>
    </row>
    <row r="62" ht="12.75">
      <c r="C62" s="12"/>
    </row>
    <row r="63" ht="12.75">
      <c r="C63" s="12"/>
    </row>
    <row r="64" ht="12.75">
      <c r="C64" s="12"/>
    </row>
    <row r="65" ht="12.75">
      <c r="C65" s="12"/>
    </row>
    <row r="66" ht="12.75">
      <c r="C66" s="12"/>
    </row>
  </sheetData>
  <mergeCells count="5">
    <mergeCell ref="A3:C3"/>
    <mergeCell ref="A4:C4"/>
    <mergeCell ref="A5:C5"/>
    <mergeCell ref="A1:C1"/>
    <mergeCell ref="A2:C2"/>
  </mergeCells>
  <printOptions horizontalCentered="1"/>
  <pageMargins left="0.5" right="0.5" top="0.75" bottom="0.75" header="0" footer="0"/>
  <pageSetup horizontalDpi="300" verticalDpi="3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2004-04-28T07:38:13Z</cp:lastPrinted>
  <dcterms:created xsi:type="dcterms:W3CDTF">2003-04-24T05:26:10Z</dcterms:created>
  <dcterms:modified xsi:type="dcterms:W3CDTF">2004-04-28T08:15:05Z</dcterms:modified>
  <cp:category/>
  <cp:version/>
  <cp:contentType/>
  <cp:contentStatus/>
</cp:coreProperties>
</file>